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<sst xmlns="http://schemas.openxmlformats.org/spreadsheetml/2006/main" count="123" uniqueCount="97">
  <si>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</si>
  <si>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</si>
  <si>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</si>
  <si>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</si>
  <si>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</si>
  <si>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32665</t>
  </si>
  <si>
    <t>32677</t>
  </si>
  <si>
    <t>32678</t>
  </si>
  <si>
    <t>32679</t>
  </si>
  <si>
    <t>32684</t>
  </si>
  <si>
    <t>#Н/Д</t>
  </si>
  <si>
    <t>Итого</t>
  </si>
  <si>
    <t>1</t>
  </si>
  <si>
    <t>НАЛОГОВЫЕ И НЕНАЛОГОВЫЕ ДОХОДЫ</t>
  </si>
  <si>
    <t>НАЛОГИ НА ПРИБЫЛЬ, ДОХОДЫ</t>
  </si>
  <si>
    <t>29598</t>
  </si>
  <si>
    <t>29599</t>
  </si>
  <si>
    <t>29610</t>
  </si>
  <si>
    <t>29611</t>
  </si>
  <si>
    <t>29612</t>
  </si>
  <si>
    <t>29613</t>
  </si>
  <si>
    <t>НАЛОГИ НА ИМУЩЕСТВО</t>
  </si>
  <si>
    <t>29686</t>
  </si>
  <si>
    <t>29687</t>
  </si>
  <si>
    <t>29690</t>
  </si>
  <si>
    <t>29691</t>
  </si>
  <si>
    <t>Земельный налог</t>
  </si>
  <si>
    <t>29699</t>
  </si>
  <si>
    <t>29705</t>
  </si>
  <si>
    <t>29708</t>
  </si>
  <si>
    <t>29709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</si>
  <si>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</si>
  <si>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</si>
  <si>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</si>
  <si>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</si>
  <si>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 xml:space="preserve">Наименование  доходов </t>
  </si>
  <si>
    <t>000 1 00 00000 00 0000 000</t>
  </si>
  <si>
    <t>000 1 01 00000 00 0000 000</t>
  </si>
  <si>
    <t>000 1 14 00000 00 0000 000</t>
  </si>
  <si>
    <t>000 1 06 00000 00 0000 000</t>
  </si>
  <si>
    <t>182 1 06 01030 10 0000 110</t>
  </si>
  <si>
    <t>000 1 06 06000 00 0000 110</t>
  </si>
  <si>
    <t>000 1 11 00000 00 0000 000</t>
  </si>
  <si>
    <t>000 2 00 00000 00 0000 000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</si>
  <si>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</si>
  <si>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182 1 01 02010 01 0000 110</t>
  </si>
  <si>
    <t xml:space="preserve">051 1 14 06013 10 0000 430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</si>
  <si>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</si>
  <si>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000 1 13 00000 00 0000 130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</si>
  <si>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</si>
  <si>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</si>
  <si>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000 1 03 00000 00 0000 000</t>
  </si>
  <si>
    <t>Субвенции бюджетам субъектов Российской Федерации и муниципальных образований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</si>
  <si>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</si>
  <si>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100 1 03 0223001 0000 110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</si>
  <si>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</si>
  <si>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100 1 03 0224001 0000 110</t>
  </si>
  <si>
    <t>Доходы от уплаты акцизов на моторные масла для дизельных и (или) карбюраторных (инжекторных) двигателей,зачисляемые в консолидированные бюджеты субъектов Российской Федерации</t>
  </si>
  <si>
    <t>100 1 03 0225001 0000 110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</si>
  <si>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</si>
  <si>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</si>
  <si>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</si>
  <si>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903 1 11 09045 10 0000 120</t>
  </si>
  <si>
    <t>903 114 0253 10 0000 410</t>
  </si>
  <si>
    <t>903 2 02 03026 10 0000 151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</si>
  <si>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</si>
  <si>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903 2 02 04025 10 0000 151</t>
  </si>
  <si>
    <t>Межбюджетные трансферты, передаваемые бюджетам поселений на комплектование  книжных фондов библиотек муниципальных образований</t>
  </si>
  <si>
    <t>Сумма ( руб.)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</si>
  <si>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</si>
  <si>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</si>
  <si>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</si>
  <si>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</si>
  <si>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</si>
  <si>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</si>
  <si>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</si>
  <si>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</si>
  <si>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</si>
  <si>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 поселений на осуществление первичного воинского  учета на территориях,  где отсутствуют военные комиссариаты</t>
  </si>
  <si>
    <t>000 202 30000 10 0000 151</t>
  </si>
  <si>
    <t>000 2 02 35118 10 0000 151</t>
  </si>
  <si>
    <t>Субвенция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</si>
  <si>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000 2 02 15001 10 0000 151</t>
  </si>
  <si>
    <t>000 2 02 29999 10 0000 151</t>
  </si>
  <si>
    <t>000 2 02 40014 10 0000 151</t>
  </si>
  <si>
    <t>000 1 13 01995 10 0000 130</t>
  </si>
  <si>
    <t>000 1 11 05035 10 0000 120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</si>
  <si>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</si>
  <si>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</si>
  <si>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Сведения о доходах
 по  Майдаковскому сельскому поселению в 2018-2020 годах в сравнении с ожидаемым исполнением за текущий финансовый  год (оценка и отчетный финансовый год)
</t>
  </si>
  <si>
    <t>2016 год отчет</t>
  </si>
  <si>
    <t>2017 год оценка</t>
  </si>
  <si>
    <t>2018 год</t>
  </si>
  <si>
    <t>отклонение</t>
  </si>
  <si>
    <t>2019 год</t>
  </si>
  <si>
    <t>2020 год</t>
  </si>
  <si>
    <t xml:space="preserve">Субвенции бюджетам сельских поселений на обеспечение жилыми помещениями детей-сирот, детей, оставшихся без попечения родителей, 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</si>
</sst>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43">
    <font>
      <sz val="10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Alignment="1">
      <alignment wrapText="1"/>
    </xf>
    <xf numFmtId="4" fontId="6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top" shrinkToFit="1"/>
    </xf>
    <xf numFmtId="0" fontId="6" fillId="32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vertical="center" shrinkToFit="1"/>
    </xf>
    <xf numFmtId="49" fontId="6" fillId="32" borderId="11" xfId="0" applyNumberFormat="1" applyFont="1" applyFill="1" applyBorder="1" applyAlignment="1">
      <alignment horizontal="center" vertical="top" shrinkToFit="1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vertical="top" wrapText="1"/>
    </xf>
    <xf numFmtId="4" fontId="6" fillId="0" borderId="11" xfId="0" applyNumberFormat="1" applyFont="1" applyFill="1" applyBorder="1" applyAlignment="1">
      <alignment vertical="center"/>
    </xf>
    <xf numFmtId="0" fontId="6" fillId="32" borderId="11" xfId="0" applyNumberFormat="1" applyFont="1" applyFill="1" applyBorder="1" applyAlignment="1">
      <alignment horizontal="center" vertical="top" shrinkToFi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left" vertical="top" wrapText="1"/>
    </xf>
    <xf numFmtId="178" fontId="6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177" fontId="6" fillId="0" borderId="11" xfId="0" applyNumberFormat="1" applyFont="1" applyFill="1" applyBorder="1" applyAlignment="1">
      <alignment vertical="center" shrinkToFit="1"/>
    </xf>
    <xf numFmtId="2" fontId="6" fillId="0" borderId="1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center" vertical="center" shrinkToFit="1"/>
    </xf>
    <xf numFmtId="4" fontId="7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7" fillId="32" borderId="13" xfId="0" applyFont="1" applyFill="1" applyBorder="1" applyAlignment="1">
      <alignment horizontal="center" vertical="center" shrinkToFit="1"/>
    </xf>
    <xf numFmtId="0" fontId="7" fillId="32" borderId="15" xfId="0" applyFont="1" applyFill="1" applyBorder="1" applyAlignment="1">
      <alignment horizontal="center" vertical="center" shrinkToFit="1"/>
    </xf>
    <xf numFmtId="0" fontId="7" fillId="32" borderId="1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H1">
      <pane ySplit="6" topLeftCell="A7" activePane="bottomLeft" state="frozen"/>
      <selection pane="topLeft" activeCell="H1" sqref="H1"/>
      <selection pane="bottomLeft" activeCell="I9" sqref="I9"/>
    </sheetView>
  </sheetViews>
  <sheetFormatPr defaultColWidth="9.00390625" defaultRowHeight="12.75"/>
  <cols>
    <col min="1" max="7" width="0" style="0" hidden="1" customWidth="1"/>
    <col min="8" max="8" width="22.125" style="0" customWidth="1"/>
    <col min="9" max="9" width="33.125" style="0" customWidth="1"/>
    <col min="10" max="10" width="11.875" style="0" customWidth="1"/>
    <col min="11" max="11" width="12.25390625" style="0" customWidth="1"/>
    <col min="12" max="12" width="12.75390625" style="0" customWidth="1"/>
    <col min="13" max="13" width="11.00390625" style="0" customWidth="1"/>
    <col min="14" max="14" width="11.875" style="0" customWidth="1"/>
    <col min="15" max="15" width="12.25390625" style="0" customWidth="1"/>
    <col min="16" max="16" width="13.00390625" style="0" customWidth="1"/>
  </cols>
  <sheetData>
    <row r="1" spans="8:16" ht="57.75" customHeight="1">
      <c r="H1" s="47" t="s">
        <v>89</v>
      </c>
      <c r="I1" s="47"/>
      <c r="J1" s="47"/>
      <c r="K1" s="47"/>
      <c r="L1" s="47"/>
      <c r="M1" s="47"/>
      <c r="N1" s="47"/>
      <c r="O1" s="47"/>
      <c r="P1" s="47"/>
    </row>
    <row r="2" spans="8:12" ht="7.5" customHeight="1" hidden="1">
      <c r="H2" s="12"/>
      <c r="I2" s="13"/>
      <c r="J2" s="13"/>
      <c r="K2" s="14"/>
      <c r="L2" s="14"/>
    </row>
    <row r="3" spans="8:12" ht="6" customHeight="1" hidden="1">
      <c r="H3" s="15"/>
      <c r="I3" s="16"/>
      <c r="J3" s="16"/>
      <c r="K3" s="14"/>
      <c r="L3" s="14"/>
    </row>
    <row r="4" spans="1:16" ht="15" customHeight="1">
      <c r="A4" s="1"/>
      <c r="B4" s="1"/>
      <c r="C4" s="1"/>
      <c r="D4" s="1"/>
      <c r="E4" s="1"/>
      <c r="F4" s="1"/>
      <c r="G4" s="2"/>
      <c r="H4" s="50" t="s">
        <v>34</v>
      </c>
      <c r="I4" s="51" t="s">
        <v>35</v>
      </c>
      <c r="J4" s="44" t="s">
        <v>68</v>
      </c>
      <c r="K4" s="45"/>
      <c r="L4" s="45"/>
      <c r="M4" s="45"/>
      <c r="N4" s="45"/>
      <c r="O4" s="45"/>
      <c r="P4" s="46"/>
    </row>
    <row r="5" spans="1:16" ht="39" customHeight="1">
      <c r="A5" s="1"/>
      <c r="B5" s="1"/>
      <c r="C5" s="1"/>
      <c r="D5" s="1"/>
      <c r="E5" s="1"/>
      <c r="F5" s="1"/>
      <c r="G5" s="2"/>
      <c r="H5" s="50"/>
      <c r="I5" s="52"/>
      <c r="J5" s="32" t="s">
        <v>90</v>
      </c>
      <c r="K5" s="33" t="s">
        <v>91</v>
      </c>
      <c r="L5" s="34" t="s">
        <v>92</v>
      </c>
      <c r="M5" s="34" t="s">
        <v>93</v>
      </c>
      <c r="N5" s="34" t="s">
        <v>94</v>
      </c>
      <c r="O5" s="34" t="s">
        <v>93</v>
      </c>
      <c r="P5" s="34" t="s">
        <v>95</v>
      </c>
    </row>
    <row r="6" spans="1:16" ht="12.75">
      <c r="A6" s="1"/>
      <c r="B6" s="1"/>
      <c r="C6" s="1"/>
      <c r="D6" s="1"/>
      <c r="E6" s="1"/>
      <c r="F6" s="1"/>
      <c r="G6" s="2"/>
      <c r="H6" s="17">
        <v>1</v>
      </c>
      <c r="I6" s="17">
        <v>2</v>
      </c>
      <c r="J6" s="17">
        <v>3</v>
      </c>
      <c r="K6" s="43">
        <v>4</v>
      </c>
      <c r="L6" s="43">
        <v>5</v>
      </c>
      <c r="M6" s="31">
        <v>6</v>
      </c>
      <c r="N6" s="31">
        <v>7</v>
      </c>
      <c r="O6" s="31">
        <v>8</v>
      </c>
      <c r="P6" s="31">
        <v>9</v>
      </c>
    </row>
    <row r="7" spans="1:16" ht="25.5">
      <c r="A7" s="3"/>
      <c r="B7" s="3"/>
      <c r="C7" s="3"/>
      <c r="D7" s="3"/>
      <c r="E7" s="3"/>
      <c r="F7" s="3"/>
      <c r="G7" s="4"/>
      <c r="H7" s="18" t="s">
        <v>36</v>
      </c>
      <c r="I7" s="19" t="s">
        <v>13</v>
      </c>
      <c r="J7" s="20">
        <f>J8+J10+J15+J20+J23+J25</f>
        <v>6937935.87</v>
      </c>
      <c r="K7" s="20">
        <f>K8+K10+K15+K20+K23+K25</f>
        <v>1978022.9699999997</v>
      </c>
      <c r="L7" s="20">
        <f>L8+L15+L20+L23</f>
        <v>1865860.75</v>
      </c>
      <c r="M7" s="20">
        <f>L7-K7</f>
        <v>-112162.21999999974</v>
      </c>
      <c r="N7" s="20">
        <f>N8+N10+N15+N20+N23+N25</f>
        <v>1925861.75</v>
      </c>
      <c r="O7" s="20">
        <f>N7-L7</f>
        <v>60001</v>
      </c>
      <c r="P7" s="20">
        <f>P8+P10+P15+P20+P23+P25</f>
        <v>2205225.75</v>
      </c>
    </row>
    <row r="8" spans="1:16" ht="12.75">
      <c r="A8" s="3"/>
      <c r="B8" s="3"/>
      <c r="C8" s="3"/>
      <c r="D8" s="3"/>
      <c r="E8" s="3"/>
      <c r="F8" s="3"/>
      <c r="G8" s="4"/>
      <c r="H8" s="18" t="s">
        <v>37</v>
      </c>
      <c r="I8" s="19" t="s">
        <v>14</v>
      </c>
      <c r="J8" s="20">
        <f>J9</f>
        <v>5799717.14</v>
      </c>
      <c r="K8" s="20">
        <f>K9</f>
        <v>650547.58</v>
      </c>
      <c r="L8" s="20">
        <f>L9</f>
        <v>672260.75</v>
      </c>
      <c r="M8" s="20">
        <f aca="true" t="shared" si="0" ref="M8:M37">L8-K8</f>
        <v>21713.170000000042</v>
      </c>
      <c r="N8" s="20">
        <f>N9</f>
        <v>711961.75</v>
      </c>
      <c r="O8" s="20">
        <f aca="true" t="shared" si="1" ref="O8:O37">N8-L8</f>
        <v>39701</v>
      </c>
      <c r="P8" s="20">
        <f>P9</f>
        <v>991325.75</v>
      </c>
    </row>
    <row r="9" spans="1:16" ht="68.25" customHeight="1">
      <c r="A9" s="3" t="s">
        <v>12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18</v>
      </c>
      <c r="G9" s="4" t="s">
        <v>18</v>
      </c>
      <c r="H9" s="18" t="s">
        <v>45</v>
      </c>
      <c r="I9" s="19" t="s">
        <v>47</v>
      </c>
      <c r="J9" s="20">
        <v>5799717.14</v>
      </c>
      <c r="K9" s="20">
        <v>650547.58</v>
      </c>
      <c r="L9" s="30">
        <v>672260.75</v>
      </c>
      <c r="M9" s="20">
        <f t="shared" si="0"/>
        <v>21713.170000000042</v>
      </c>
      <c r="N9" s="35">
        <v>711961.75</v>
      </c>
      <c r="O9" s="20">
        <f t="shared" si="1"/>
        <v>39701</v>
      </c>
      <c r="P9" s="36">
        <v>991325.75</v>
      </c>
    </row>
    <row r="10" spans="1:16" ht="33.75" customHeight="1" hidden="1">
      <c r="A10" s="3"/>
      <c r="B10" s="3"/>
      <c r="C10" s="3"/>
      <c r="D10" s="3"/>
      <c r="E10" s="3"/>
      <c r="F10" s="3"/>
      <c r="G10" s="4"/>
      <c r="H10" s="18" t="s">
        <v>51</v>
      </c>
      <c r="I10" s="19" t="s">
        <v>50</v>
      </c>
      <c r="J10" s="20">
        <f>SUM(J11:J14)</f>
        <v>0</v>
      </c>
      <c r="K10" s="20">
        <f>SUM(K11:K14)</f>
        <v>0</v>
      </c>
      <c r="L10" s="30" t="e">
        <f>K10/J10*100</f>
        <v>#DIV/0!</v>
      </c>
      <c r="M10" s="20" t="e">
        <f t="shared" si="0"/>
        <v>#DIV/0!</v>
      </c>
      <c r="N10" s="35"/>
      <c r="O10" s="20" t="e">
        <f t="shared" si="1"/>
        <v>#DIV/0!</v>
      </c>
      <c r="P10" s="36"/>
    </row>
    <row r="11" spans="1:16" ht="34.5" customHeight="1" hidden="1">
      <c r="A11" s="3"/>
      <c r="B11" s="3"/>
      <c r="C11" s="3"/>
      <c r="D11" s="3"/>
      <c r="E11" s="3"/>
      <c r="F11" s="3"/>
      <c r="G11" s="4"/>
      <c r="H11" s="21" t="s">
        <v>54</v>
      </c>
      <c r="I11" s="19" t="s">
        <v>55</v>
      </c>
      <c r="J11" s="20">
        <v>0</v>
      </c>
      <c r="K11" s="22"/>
      <c r="L11" s="30" t="e">
        <f>K11/J11*100</f>
        <v>#DIV/0!</v>
      </c>
      <c r="M11" s="20" t="e">
        <f t="shared" si="0"/>
        <v>#DIV/0!</v>
      </c>
      <c r="N11" s="35"/>
      <c r="O11" s="20" t="e">
        <f t="shared" si="1"/>
        <v>#DIV/0!</v>
      </c>
      <c r="P11" s="36"/>
    </row>
    <row r="12" spans="1:16" ht="50.25" customHeight="1" hidden="1">
      <c r="A12" s="3"/>
      <c r="B12" s="3"/>
      <c r="C12" s="3"/>
      <c r="D12" s="3"/>
      <c r="E12" s="3"/>
      <c r="F12" s="3"/>
      <c r="G12" s="4"/>
      <c r="H12" s="21" t="s">
        <v>56</v>
      </c>
      <c r="I12" s="19" t="s">
        <v>57</v>
      </c>
      <c r="J12" s="20">
        <v>0</v>
      </c>
      <c r="K12" s="22"/>
      <c r="L12" s="30" t="e">
        <f>K12/J12*100</f>
        <v>#DIV/0!</v>
      </c>
      <c r="M12" s="20" t="e">
        <f t="shared" si="0"/>
        <v>#DIV/0!</v>
      </c>
      <c r="N12" s="35"/>
      <c r="O12" s="20" t="e">
        <f t="shared" si="1"/>
        <v>#DIV/0!</v>
      </c>
      <c r="P12" s="36"/>
    </row>
    <row r="13" spans="1:16" ht="66" customHeight="1" hidden="1">
      <c r="A13" s="3"/>
      <c r="B13" s="3"/>
      <c r="C13" s="3"/>
      <c r="D13" s="3"/>
      <c r="E13" s="3"/>
      <c r="F13" s="3"/>
      <c r="G13" s="4"/>
      <c r="H13" s="21" t="s">
        <v>58</v>
      </c>
      <c r="I13" s="19" t="s">
        <v>59</v>
      </c>
      <c r="J13" s="20">
        <v>0</v>
      </c>
      <c r="K13" s="22"/>
      <c r="L13" s="30" t="e">
        <f>K13/J13*100</f>
        <v>#DIV/0!</v>
      </c>
      <c r="M13" s="20" t="e">
        <f t="shared" si="0"/>
        <v>#DIV/0!</v>
      </c>
      <c r="N13" s="35"/>
      <c r="O13" s="20" t="e">
        <f t="shared" si="1"/>
        <v>#DIV/0!</v>
      </c>
      <c r="P13" s="36"/>
    </row>
    <row r="14" spans="1:16" ht="66" customHeight="1" hidden="1">
      <c r="A14" s="3"/>
      <c r="B14" s="3"/>
      <c r="C14" s="3"/>
      <c r="D14" s="3"/>
      <c r="E14" s="3"/>
      <c r="F14" s="3"/>
      <c r="G14" s="4"/>
      <c r="H14" s="21" t="s">
        <v>60</v>
      </c>
      <c r="I14" s="19" t="s">
        <v>61</v>
      </c>
      <c r="J14" s="20">
        <v>0</v>
      </c>
      <c r="K14" s="22"/>
      <c r="L14" s="30" t="e">
        <f>K14/J14*100</f>
        <v>#DIV/0!</v>
      </c>
      <c r="M14" s="20" t="e">
        <f t="shared" si="0"/>
        <v>#DIV/0!</v>
      </c>
      <c r="N14" s="35"/>
      <c r="O14" s="20" t="e">
        <f t="shared" si="1"/>
        <v>#DIV/0!</v>
      </c>
      <c r="P14" s="36"/>
    </row>
    <row r="15" spans="1:16" ht="22.5" customHeight="1">
      <c r="A15" s="3" t="s">
        <v>12</v>
      </c>
      <c r="B15" s="3" t="s">
        <v>15</v>
      </c>
      <c r="C15" s="3" t="s">
        <v>16</v>
      </c>
      <c r="D15" s="3" t="s">
        <v>17</v>
      </c>
      <c r="E15" s="3" t="s">
        <v>19</v>
      </c>
      <c r="F15" s="3" t="s">
        <v>20</v>
      </c>
      <c r="G15" s="4" t="s">
        <v>20</v>
      </c>
      <c r="H15" s="18" t="s">
        <v>39</v>
      </c>
      <c r="I15" s="19" t="s">
        <v>21</v>
      </c>
      <c r="J15" s="20">
        <f>J16+J17</f>
        <v>793565.16</v>
      </c>
      <c r="K15" s="20">
        <f aca="true" t="shared" si="2" ref="K15:P15">K16+K17</f>
        <v>1011560.49</v>
      </c>
      <c r="L15" s="20">
        <f t="shared" si="2"/>
        <v>990500</v>
      </c>
      <c r="M15" s="20">
        <f t="shared" si="0"/>
        <v>-21060.48999999999</v>
      </c>
      <c r="N15" s="20">
        <f t="shared" si="2"/>
        <v>1010800</v>
      </c>
      <c r="O15" s="20">
        <f t="shared" si="1"/>
        <v>20300</v>
      </c>
      <c r="P15" s="20">
        <f t="shared" si="2"/>
        <v>1010800</v>
      </c>
    </row>
    <row r="16" spans="1:16" ht="40.5" customHeight="1">
      <c r="A16" s="3"/>
      <c r="B16" s="3"/>
      <c r="C16" s="3"/>
      <c r="D16" s="3"/>
      <c r="E16" s="3"/>
      <c r="F16" s="3"/>
      <c r="G16" s="4"/>
      <c r="H16" s="18" t="s">
        <v>40</v>
      </c>
      <c r="I16" s="19" t="s">
        <v>74</v>
      </c>
      <c r="J16" s="20">
        <v>20264.07</v>
      </c>
      <c r="K16" s="20">
        <v>37189.22</v>
      </c>
      <c r="L16" s="30">
        <v>74500</v>
      </c>
      <c r="M16" s="20">
        <f t="shared" si="0"/>
        <v>37310.78</v>
      </c>
      <c r="N16" s="36">
        <v>83800</v>
      </c>
      <c r="O16" s="20">
        <f t="shared" si="1"/>
        <v>9300</v>
      </c>
      <c r="P16" s="36">
        <v>83800</v>
      </c>
    </row>
    <row r="17" spans="1:16" ht="16.5" customHeight="1">
      <c r="A17" s="3" t="s">
        <v>12</v>
      </c>
      <c r="B17" s="3" t="s">
        <v>15</v>
      </c>
      <c r="C17" s="3" t="s">
        <v>22</v>
      </c>
      <c r="D17" s="3" t="s">
        <v>23</v>
      </c>
      <c r="E17" s="3" t="s">
        <v>24</v>
      </c>
      <c r="F17" s="3" t="s">
        <v>24</v>
      </c>
      <c r="G17" s="4" t="s">
        <v>25</v>
      </c>
      <c r="H17" s="18" t="s">
        <v>41</v>
      </c>
      <c r="I17" s="19" t="s">
        <v>26</v>
      </c>
      <c r="J17" s="20">
        <f>SUM(J18:J19)</f>
        <v>773301.0900000001</v>
      </c>
      <c r="K17" s="20">
        <f aca="true" t="shared" si="3" ref="K17:P17">SUM(K18:K19)</f>
        <v>974371.27</v>
      </c>
      <c r="L17" s="20">
        <f t="shared" si="3"/>
        <v>916000</v>
      </c>
      <c r="M17" s="20">
        <f t="shared" si="0"/>
        <v>-58371.27000000002</v>
      </c>
      <c r="N17" s="20">
        <f t="shared" si="3"/>
        <v>927000</v>
      </c>
      <c r="O17" s="20">
        <f t="shared" si="1"/>
        <v>11000</v>
      </c>
      <c r="P17" s="20">
        <f t="shared" si="3"/>
        <v>927000</v>
      </c>
    </row>
    <row r="18" spans="1:16" ht="27.75" customHeight="1">
      <c r="A18" s="3"/>
      <c r="B18" s="3"/>
      <c r="C18" s="3"/>
      <c r="D18" s="3"/>
      <c r="E18" s="3"/>
      <c r="F18" s="3"/>
      <c r="G18" s="4"/>
      <c r="H18" s="18" t="s">
        <v>69</v>
      </c>
      <c r="I18" s="19" t="s">
        <v>70</v>
      </c>
      <c r="J18" s="20">
        <v>368673.77</v>
      </c>
      <c r="K18" s="20">
        <v>466834.4</v>
      </c>
      <c r="L18" s="30">
        <v>753000</v>
      </c>
      <c r="M18" s="20">
        <f t="shared" si="0"/>
        <v>286165.6</v>
      </c>
      <c r="N18" s="37">
        <v>753000</v>
      </c>
      <c r="O18" s="20">
        <f t="shared" si="1"/>
        <v>0</v>
      </c>
      <c r="P18" s="37">
        <v>753000</v>
      </c>
    </row>
    <row r="19" spans="1:16" ht="30.75" customHeight="1">
      <c r="A19" s="3"/>
      <c r="B19" s="3"/>
      <c r="C19" s="3"/>
      <c r="D19" s="3"/>
      <c r="E19" s="3"/>
      <c r="F19" s="3"/>
      <c r="G19" s="4"/>
      <c r="H19" s="18" t="s">
        <v>71</v>
      </c>
      <c r="I19" s="19" t="s">
        <v>72</v>
      </c>
      <c r="J19" s="20">
        <v>404627.32</v>
      </c>
      <c r="K19" s="20">
        <v>507536.87</v>
      </c>
      <c r="L19" s="30">
        <v>163000</v>
      </c>
      <c r="M19" s="20">
        <f t="shared" si="0"/>
        <v>-344536.87</v>
      </c>
      <c r="N19" s="37">
        <v>174000</v>
      </c>
      <c r="O19" s="20">
        <f t="shared" si="1"/>
        <v>11000</v>
      </c>
      <c r="P19" s="37">
        <v>174000</v>
      </c>
    </row>
    <row r="20" spans="1:16" ht="40.5" customHeight="1">
      <c r="A20" s="3" t="s">
        <v>12</v>
      </c>
      <c r="B20" s="3" t="s">
        <v>15</v>
      </c>
      <c r="C20" s="3" t="s">
        <v>22</v>
      </c>
      <c r="D20" s="3" t="s">
        <v>27</v>
      </c>
      <c r="E20" s="3" t="s">
        <v>28</v>
      </c>
      <c r="F20" s="3" t="s">
        <v>29</v>
      </c>
      <c r="G20" s="4" t="s">
        <v>30</v>
      </c>
      <c r="H20" s="18" t="s">
        <v>42</v>
      </c>
      <c r="I20" s="19" t="s">
        <v>31</v>
      </c>
      <c r="J20" s="20">
        <f>SUM(J21:J22)</f>
        <v>172033.57</v>
      </c>
      <c r="K20" s="20">
        <f aca="true" t="shared" si="4" ref="K20:P20">SUM(K21:K22)</f>
        <v>145519.93</v>
      </c>
      <c r="L20" s="20">
        <f>L21</f>
        <v>63100</v>
      </c>
      <c r="M20" s="20">
        <f t="shared" si="0"/>
        <v>-82419.93</v>
      </c>
      <c r="N20" s="20">
        <f t="shared" si="4"/>
        <v>63100</v>
      </c>
      <c r="O20" s="20">
        <f t="shared" si="1"/>
        <v>0</v>
      </c>
      <c r="P20" s="20">
        <f t="shared" si="4"/>
        <v>63100</v>
      </c>
    </row>
    <row r="21" spans="1:16" ht="52.5" customHeight="1">
      <c r="A21" s="3"/>
      <c r="B21" s="3"/>
      <c r="C21" s="3"/>
      <c r="D21" s="3"/>
      <c r="E21" s="3"/>
      <c r="F21" s="3"/>
      <c r="G21" s="4"/>
      <c r="H21" s="18" t="s">
        <v>86</v>
      </c>
      <c r="I21" s="19" t="s">
        <v>73</v>
      </c>
      <c r="J21" s="20">
        <v>172033.57</v>
      </c>
      <c r="K21" s="20">
        <v>145519.93</v>
      </c>
      <c r="L21" s="30">
        <v>63100</v>
      </c>
      <c r="M21" s="20">
        <f t="shared" si="0"/>
        <v>-82419.93</v>
      </c>
      <c r="N21" s="37">
        <v>63100</v>
      </c>
      <c r="O21" s="20">
        <f t="shared" si="1"/>
        <v>0</v>
      </c>
      <c r="P21" s="37">
        <v>63100</v>
      </c>
    </row>
    <row r="22" spans="1:16" ht="27.75" customHeight="1" hidden="1">
      <c r="A22" s="3"/>
      <c r="B22" s="3"/>
      <c r="C22" s="3"/>
      <c r="D22" s="3"/>
      <c r="E22" s="3"/>
      <c r="F22" s="3"/>
      <c r="G22" s="4"/>
      <c r="H22" s="18" t="s">
        <v>62</v>
      </c>
      <c r="I22" s="19" t="s">
        <v>44</v>
      </c>
      <c r="J22" s="20">
        <v>0</v>
      </c>
      <c r="K22" s="11">
        <v>0</v>
      </c>
      <c r="L22" s="30" t="e">
        <f>K22/J22*100</f>
        <v>#DIV/0!</v>
      </c>
      <c r="M22" s="20" t="e">
        <f t="shared" si="0"/>
        <v>#DIV/0!</v>
      </c>
      <c r="N22" s="36"/>
      <c r="O22" s="20" t="e">
        <f t="shared" si="1"/>
        <v>#DIV/0!</v>
      </c>
      <c r="P22" s="36"/>
    </row>
    <row r="23" spans="1:16" ht="28.5" customHeight="1">
      <c r="A23" s="3"/>
      <c r="B23" s="3"/>
      <c r="C23" s="3"/>
      <c r="D23" s="3"/>
      <c r="E23" s="3"/>
      <c r="F23" s="3"/>
      <c r="G23" s="4"/>
      <c r="H23" s="23" t="s">
        <v>48</v>
      </c>
      <c r="I23" s="24" t="s">
        <v>49</v>
      </c>
      <c r="J23" s="20">
        <f>J24</f>
        <v>172620</v>
      </c>
      <c r="K23" s="20">
        <f>K24</f>
        <v>170394.97</v>
      </c>
      <c r="L23" s="20">
        <f>L24</f>
        <v>140000</v>
      </c>
      <c r="M23" s="20">
        <f t="shared" si="0"/>
        <v>-30394.97</v>
      </c>
      <c r="N23" s="20">
        <f>N24</f>
        <v>140000</v>
      </c>
      <c r="O23" s="20">
        <f t="shared" si="1"/>
        <v>0</v>
      </c>
      <c r="P23" s="20">
        <f>P24</f>
        <v>140000</v>
      </c>
    </row>
    <row r="24" spans="1:16" ht="37.5" customHeight="1">
      <c r="A24" s="3"/>
      <c r="B24" s="3"/>
      <c r="C24" s="3"/>
      <c r="D24" s="3"/>
      <c r="E24" s="3"/>
      <c r="F24" s="3"/>
      <c r="G24" s="4"/>
      <c r="H24" s="23" t="s">
        <v>85</v>
      </c>
      <c r="I24" s="24" t="s">
        <v>75</v>
      </c>
      <c r="J24" s="25">
        <v>172620</v>
      </c>
      <c r="K24" s="25">
        <v>170394.97</v>
      </c>
      <c r="L24" s="30">
        <v>140000</v>
      </c>
      <c r="M24" s="20">
        <f t="shared" si="0"/>
        <v>-30394.97</v>
      </c>
      <c r="N24" s="37">
        <v>140000</v>
      </c>
      <c r="O24" s="20">
        <f t="shared" si="1"/>
        <v>0</v>
      </c>
      <c r="P24" s="37">
        <v>140000</v>
      </c>
    </row>
    <row r="25" spans="1:16" ht="31.5" customHeight="1" hidden="1">
      <c r="A25" s="3"/>
      <c r="B25" s="3"/>
      <c r="C25" s="3"/>
      <c r="D25" s="3"/>
      <c r="E25" s="3"/>
      <c r="F25" s="3"/>
      <c r="G25" s="4"/>
      <c r="H25" s="18" t="s">
        <v>38</v>
      </c>
      <c r="I25" s="19" t="s">
        <v>32</v>
      </c>
      <c r="J25" s="20">
        <f>J26+J27</f>
        <v>0</v>
      </c>
      <c r="K25" s="20">
        <f>K26+K27</f>
        <v>0</v>
      </c>
      <c r="L25" s="30" t="e">
        <f>K25/J25*100</f>
        <v>#DIV/0!</v>
      </c>
      <c r="M25" s="20" t="e">
        <f t="shared" si="0"/>
        <v>#DIV/0!</v>
      </c>
      <c r="N25" s="36"/>
      <c r="O25" s="20" t="e">
        <f t="shared" si="1"/>
        <v>#DIV/0!</v>
      </c>
      <c r="P25" s="36"/>
    </row>
    <row r="26" spans="1:16" ht="48.75" customHeight="1" hidden="1">
      <c r="A26" s="3" t="s">
        <v>12</v>
      </c>
      <c r="B26" s="3" t="s">
        <v>15</v>
      </c>
      <c r="C26" s="3" t="s">
        <v>33</v>
      </c>
      <c r="D26" s="3" t="s">
        <v>1</v>
      </c>
      <c r="E26" s="3" t="s">
        <v>2</v>
      </c>
      <c r="F26" s="3" t="s">
        <v>3</v>
      </c>
      <c r="G26" s="4" t="s">
        <v>3</v>
      </c>
      <c r="H26" s="18" t="s">
        <v>46</v>
      </c>
      <c r="I26" s="19" t="s">
        <v>0</v>
      </c>
      <c r="J26" s="20">
        <v>0</v>
      </c>
      <c r="K26" s="22"/>
      <c r="L26" s="30" t="e">
        <f>K26/J26*100</f>
        <v>#DIV/0!</v>
      </c>
      <c r="M26" s="20" t="e">
        <f t="shared" si="0"/>
        <v>#DIV/0!</v>
      </c>
      <c r="N26" s="36"/>
      <c r="O26" s="20" t="e">
        <f t="shared" si="1"/>
        <v>#DIV/0!</v>
      </c>
      <c r="P26" s="36"/>
    </row>
    <row r="27" spans="1:16" ht="170.25" customHeight="1" hidden="1">
      <c r="A27" s="3"/>
      <c r="B27" s="3"/>
      <c r="C27" s="3"/>
      <c r="D27" s="3"/>
      <c r="E27" s="3"/>
      <c r="F27" s="3"/>
      <c r="G27" s="4"/>
      <c r="H27" s="18" t="s">
        <v>63</v>
      </c>
      <c r="I27" s="19" t="s">
        <v>53</v>
      </c>
      <c r="J27" s="20">
        <v>0</v>
      </c>
      <c r="K27" s="22"/>
      <c r="L27" s="30" t="e">
        <f>K27/J27*100</f>
        <v>#DIV/0!</v>
      </c>
      <c r="M27" s="20" t="e">
        <f t="shared" si="0"/>
        <v>#DIV/0!</v>
      </c>
      <c r="N27" s="36"/>
      <c r="O27" s="20" t="e">
        <f t="shared" si="1"/>
        <v>#DIV/0!</v>
      </c>
      <c r="P27" s="36"/>
    </row>
    <row r="28" spans="1:16" ht="12.75">
      <c r="A28" s="3"/>
      <c r="B28" s="3"/>
      <c r="C28" s="3"/>
      <c r="D28" s="3"/>
      <c r="E28" s="3"/>
      <c r="F28" s="3"/>
      <c r="G28" s="4"/>
      <c r="H28" s="18" t="s">
        <v>43</v>
      </c>
      <c r="I28" s="19" t="s">
        <v>4</v>
      </c>
      <c r="J28" s="20">
        <f>J29+J30+J31+J32+J36</f>
        <v>3869616.4</v>
      </c>
      <c r="K28" s="20">
        <f>K29+K30+K31+K32+K36</f>
        <v>8577526</v>
      </c>
      <c r="L28" s="20">
        <f>L29+L30+L31+L32+L36</f>
        <v>8098173.96</v>
      </c>
      <c r="M28" s="20">
        <f t="shared" si="0"/>
        <v>-479352.04000000004</v>
      </c>
      <c r="N28" s="20">
        <f>N29+N30+N31+N32+N36</f>
        <v>7967416.63</v>
      </c>
      <c r="O28" s="20">
        <f t="shared" si="1"/>
        <v>-130757.33000000007</v>
      </c>
      <c r="P28" s="20">
        <f>P29+P30+P31+P32+P36+P34</f>
        <v>8970076.629999999</v>
      </c>
    </row>
    <row r="29" spans="1:16" ht="28.5" customHeight="1">
      <c r="A29" s="3" t="s">
        <v>12</v>
      </c>
      <c r="B29" s="3" t="s">
        <v>5</v>
      </c>
      <c r="C29" s="3" t="s">
        <v>6</v>
      </c>
      <c r="D29" s="3" t="s">
        <v>7</v>
      </c>
      <c r="E29" s="3" t="s">
        <v>7</v>
      </c>
      <c r="F29" s="3" t="s">
        <v>8</v>
      </c>
      <c r="G29" s="4" t="s">
        <v>9</v>
      </c>
      <c r="H29" s="18" t="s">
        <v>82</v>
      </c>
      <c r="I29" s="19" t="s">
        <v>76</v>
      </c>
      <c r="J29" s="20">
        <v>3649100</v>
      </c>
      <c r="K29" s="20">
        <v>4481300</v>
      </c>
      <c r="L29" s="30">
        <v>4471700</v>
      </c>
      <c r="M29" s="20">
        <f t="shared" si="0"/>
        <v>-9600</v>
      </c>
      <c r="N29" s="37">
        <v>4344600</v>
      </c>
      <c r="O29" s="20">
        <f t="shared" si="1"/>
        <v>-127100</v>
      </c>
      <c r="P29" s="37">
        <v>4080500</v>
      </c>
    </row>
    <row r="30" spans="1:16" ht="27" customHeight="1">
      <c r="A30" s="3"/>
      <c r="B30" s="3"/>
      <c r="C30" s="3"/>
      <c r="D30" s="3"/>
      <c r="E30" s="3"/>
      <c r="F30" s="3"/>
      <c r="G30" s="4"/>
      <c r="H30" s="18" t="s">
        <v>88</v>
      </c>
      <c r="I30" s="19" t="s">
        <v>87</v>
      </c>
      <c r="J30" s="20">
        <v>12757</v>
      </c>
      <c r="K30" s="20">
        <v>974400</v>
      </c>
      <c r="L30" s="30">
        <v>121160</v>
      </c>
      <c r="M30" s="20">
        <f t="shared" si="0"/>
        <v>-853240</v>
      </c>
      <c r="N30" s="37"/>
      <c r="O30" s="20">
        <f t="shared" si="1"/>
        <v>-121160</v>
      </c>
      <c r="P30" s="37"/>
    </row>
    <row r="31" spans="1:16" ht="31.5" customHeight="1">
      <c r="A31" s="3"/>
      <c r="B31" s="3"/>
      <c r="C31" s="3"/>
      <c r="D31" s="3"/>
      <c r="E31" s="3"/>
      <c r="F31" s="3"/>
      <c r="G31" s="4"/>
      <c r="H31" s="26" t="s">
        <v>83</v>
      </c>
      <c r="I31" s="19" t="s">
        <v>77</v>
      </c>
      <c r="J31" s="20">
        <v>48084</v>
      </c>
      <c r="K31" s="20">
        <v>198579</v>
      </c>
      <c r="L31" s="30">
        <v>144242</v>
      </c>
      <c r="M31" s="20">
        <f t="shared" si="0"/>
        <v>-54337</v>
      </c>
      <c r="N31" s="37"/>
      <c r="O31" s="20">
        <f t="shared" si="1"/>
        <v>-144242</v>
      </c>
      <c r="P31" s="37"/>
    </row>
    <row r="32" spans="1:16" ht="42.75" customHeight="1">
      <c r="A32" s="3"/>
      <c r="B32" s="3"/>
      <c r="C32" s="3"/>
      <c r="D32" s="3"/>
      <c r="E32" s="3"/>
      <c r="F32" s="3"/>
      <c r="G32" s="4"/>
      <c r="H32" s="18" t="s">
        <v>79</v>
      </c>
      <c r="I32" s="27" t="s">
        <v>52</v>
      </c>
      <c r="J32" s="20">
        <f>J33+J35</f>
        <v>61175.4</v>
      </c>
      <c r="K32" s="20">
        <f aca="true" t="shared" si="5" ref="K32:P32">K33+K35</f>
        <v>61000</v>
      </c>
      <c r="L32" s="20">
        <f t="shared" si="5"/>
        <v>61046</v>
      </c>
      <c r="M32" s="41">
        <f>L32-K32</f>
        <v>46</v>
      </c>
      <c r="N32" s="41">
        <f t="shared" si="5"/>
        <v>61200</v>
      </c>
      <c r="O32" s="41">
        <f t="shared" si="1"/>
        <v>154</v>
      </c>
      <c r="P32" s="41">
        <f t="shared" si="5"/>
        <v>63400</v>
      </c>
    </row>
    <row r="33" spans="1:16" ht="67.5" customHeight="1">
      <c r="A33" s="3"/>
      <c r="B33" s="3"/>
      <c r="C33" s="3"/>
      <c r="D33" s="3"/>
      <c r="E33" s="3"/>
      <c r="F33" s="3"/>
      <c r="G33" s="4"/>
      <c r="H33" s="18" t="s">
        <v>80</v>
      </c>
      <c r="I33" s="27" t="s">
        <v>78</v>
      </c>
      <c r="J33" s="20">
        <v>60600</v>
      </c>
      <c r="K33" s="20">
        <v>61000</v>
      </c>
      <c r="L33" s="30">
        <v>60600</v>
      </c>
      <c r="M33" s="41">
        <f t="shared" si="0"/>
        <v>-400</v>
      </c>
      <c r="N33" s="36">
        <v>61200</v>
      </c>
      <c r="O33" s="41">
        <f t="shared" si="1"/>
        <v>600</v>
      </c>
      <c r="P33" s="36">
        <v>63400</v>
      </c>
    </row>
    <row r="34" spans="1:16" ht="58.5" customHeight="1">
      <c r="A34" s="3"/>
      <c r="B34" s="3"/>
      <c r="C34" s="3"/>
      <c r="D34" s="3"/>
      <c r="E34" s="3"/>
      <c r="F34" s="3"/>
      <c r="G34" s="4"/>
      <c r="H34" s="18" t="s">
        <v>64</v>
      </c>
      <c r="I34" s="28" t="s">
        <v>96</v>
      </c>
      <c r="J34" s="40">
        <v>0</v>
      </c>
      <c r="K34" s="38">
        <v>0</v>
      </c>
      <c r="L34" s="39">
        <v>0</v>
      </c>
      <c r="M34" s="41">
        <f t="shared" si="0"/>
        <v>0</v>
      </c>
      <c r="N34" s="37">
        <v>0</v>
      </c>
      <c r="O34" s="41">
        <f t="shared" si="1"/>
        <v>0</v>
      </c>
      <c r="P34" s="37">
        <v>1264560</v>
      </c>
    </row>
    <row r="35" spans="1:16" ht="90" customHeight="1">
      <c r="A35" s="3"/>
      <c r="B35" s="3"/>
      <c r="C35" s="3"/>
      <c r="D35" s="3"/>
      <c r="E35" s="3"/>
      <c r="F35" s="3"/>
      <c r="G35" s="4"/>
      <c r="H35" s="18" t="s">
        <v>80</v>
      </c>
      <c r="I35" s="29" t="s">
        <v>81</v>
      </c>
      <c r="J35" s="20">
        <v>575.4</v>
      </c>
      <c r="K35" s="20">
        <v>0</v>
      </c>
      <c r="L35" s="30">
        <v>446</v>
      </c>
      <c r="M35" s="41">
        <f t="shared" si="0"/>
        <v>446</v>
      </c>
      <c r="N35" s="36"/>
      <c r="O35" s="41">
        <f t="shared" si="1"/>
        <v>-446</v>
      </c>
      <c r="P35" s="36"/>
    </row>
    <row r="36" spans="1:16" ht="69" customHeight="1">
      <c r="A36" s="3"/>
      <c r="B36" s="3"/>
      <c r="C36" s="3"/>
      <c r="D36" s="3"/>
      <c r="E36" s="3"/>
      <c r="F36" s="3"/>
      <c r="G36" s="4"/>
      <c r="H36" s="18" t="s">
        <v>84</v>
      </c>
      <c r="I36" s="29" t="s">
        <v>65</v>
      </c>
      <c r="J36" s="20">
        <v>98500</v>
      </c>
      <c r="K36" s="20">
        <v>2862247</v>
      </c>
      <c r="L36" s="30">
        <v>3300025.96</v>
      </c>
      <c r="M36" s="41">
        <f t="shared" si="0"/>
        <v>437778.95999999996</v>
      </c>
      <c r="N36" s="36">
        <v>3561616.63</v>
      </c>
      <c r="O36" s="41">
        <f t="shared" si="1"/>
        <v>261590.66999999993</v>
      </c>
      <c r="P36" s="36">
        <v>3561616.63</v>
      </c>
    </row>
    <row r="37" spans="1:16" ht="45.75" customHeight="1" hidden="1">
      <c r="A37" s="3"/>
      <c r="B37" s="3"/>
      <c r="C37" s="3"/>
      <c r="D37" s="3"/>
      <c r="E37" s="3"/>
      <c r="F37" s="3"/>
      <c r="G37" s="4"/>
      <c r="H37" s="18" t="s">
        <v>66</v>
      </c>
      <c r="I37" s="19" t="s">
        <v>67</v>
      </c>
      <c r="J37" s="20">
        <v>0</v>
      </c>
      <c r="K37" s="22"/>
      <c r="L37" s="30" t="e">
        <f>K37/J37*100</f>
        <v>#DIV/0!</v>
      </c>
      <c r="M37" s="20" t="e">
        <f t="shared" si="0"/>
        <v>#DIV/0!</v>
      </c>
      <c r="N37" s="36"/>
      <c r="O37" s="20" t="e">
        <f t="shared" si="1"/>
        <v>#DIV/0!</v>
      </c>
      <c r="P37" s="36"/>
    </row>
    <row r="38" spans="1:16" ht="20.25" customHeight="1">
      <c r="A38" s="1" t="s">
        <v>10</v>
      </c>
      <c r="B38" s="1" t="s">
        <v>10</v>
      </c>
      <c r="C38" s="1" t="s">
        <v>10</v>
      </c>
      <c r="D38" s="1" t="s">
        <v>10</v>
      </c>
      <c r="E38" s="1" t="s">
        <v>10</v>
      </c>
      <c r="F38" s="1" t="s">
        <v>10</v>
      </c>
      <c r="G38" s="2" t="s">
        <v>10</v>
      </c>
      <c r="H38" s="48" t="s">
        <v>11</v>
      </c>
      <c r="I38" s="49"/>
      <c r="J38" s="42">
        <f>J7+J28</f>
        <v>10807552.27</v>
      </c>
      <c r="K38" s="42">
        <f aca="true" t="shared" si="6" ref="K38:P38">K7+K28</f>
        <v>10555548.969999999</v>
      </c>
      <c r="L38" s="42">
        <f t="shared" si="6"/>
        <v>9964034.71</v>
      </c>
      <c r="M38" s="42">
        <f t="shared" si="6"/>
        <v>-591514.2599999998</v>
      </c>
      <c r="N38" s="42">
        <f t="shared" si="6"/>
        <v>9893278.379999999</v>
      </c>
      <c r="O38" s="42">
        <f t="shared" si="6"/>
        <v>-70756.33000000007</v>
      </c>
      <c r="P38" s="42">
        <f t="shared" si="6"/>
        <v>11175302.379999999</v>
      </c>
    </row>
    <row r="39" spans="8:11" ht="15">
      <c r="H39" s="7"/>
      <c r="I39" s="7"/>
      <c r="J39" s="9"/>
      <c r="K39" s="5"/>
    </row>
    <row r="40" spans="9:10" ht="12.75">
      <c r="I40" s="10"/>
      <c r="J40" s="8"/>
    </row>
    <row r="41" spans="8:10" ht="15">
      <c r="H41" s="6"/>
      <c r="J41" s="8"/>
    </row>
    <row r="42" ht="12.75">
      <c r="J42" s="8"/>
    </row>
    <row r="43" ht="12.75">
      <c r="J43" s="8"/>
    </row>
    <row r="44" ht="12.75">
      <c r="J44" s="8"/>
    </row>
    <row r="45" ht="12.75">
      <c r="J45" s="8"/>
    </row>
  </sheetData>
  <sheetProtection/>
  <mergeCells count="5">
    <mergeCell ref="J4:P4"/>
    <mergeCell ref="H1:P1"/>
    <mergeCell ref="H38:I38"/>
    <mergeCell ref="H4:H5"/>
    <mergeCell ref="I4:I5"/>
  </mergeCells>
  <printOptions/>
  <pageMargins left="0.5905511811023623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0198090</cp:lastModifiedBy>
  <cp:lastPrinted>2018-09-07T06:26:24Z</cp:lastPrinted>
  <dcterms:created xsi:type="dcterms:W3CDTF">2010-08-24T05:27:08Z</dcterms:created>
  <dcterms:modified xsi:type="dcterms:W3CDTF">2018-09-07T12:00:39Z</dcterms:modified>
  <cp:category/>
  <cp:version/>
  <cp:contentType/>
  <cp:contentStatus/>
</cp:coreProperties>
</file>